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elKasteelHeeswij\Desktop\"/>
    </mc:Choice>
  </mc:AlternateContent>
  <xr:revisionPtr revIDLastSave="0" documentId="8_{5E56C74C-60E2-4020-A56A-6C4035D8DC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J35" i="1"/>
  <c r="M12" i="1"/>
  <c r="L12" i="1"/>
  <c r="K12" i="1"/>
  <c r="I26" i="1"/>
  <c r="H26" i="1"/>
  <c r="G26" i="1"/>
  <c r="F26" i="1"/>
  <c r="E26" i="1"/>
  <c r="I12" i="1"/>
  <c r="I35" i="1" s="1"/>
  <c r="H12" i="1"/>
  <c r="G12" i="1"/>
  <c r="F12" i="1"/>
  <c r="F35" i="1" s="1"/>
  <c r="E12" i="1"/>
  <c r="E35" i="1" s="1"/>
  <c r="H58" i="1"/>
  <c r="K56" i="1" s="1"/>
  <c r="K58" i="1" s="1"/>
  <c r="G35" i="1" l="1"/>
  <c r="H35" i="1"/>
  <c r="J26" i="1"/>
  <c r="K26" i="1"/>
  <c r="J12" i="1"/>
  <c r="K35" i="1" l="1"/>
</calcChain>
</file>

<file path=xl/sharedStrings.xml><?xml version="1.0" encoding="utf-8"?>
<sst xmlns="http://schemas.openxmlformats.org/spreadsheetml/2006/main" count="39" uniqueCount="32">
  <si>
    <t>begroting</t>
  </si>
  <si>
    <t>Baten</t>
  </si>
  <si>
    <t>jaarlijkse donaties</t>
  </si>
  <si>
    <t>Lasten</t>
  </si>
  <si>
    <t>schenking kasteel</t>
  </si>
  <si>
    <t>kosten vriendendagen</t>
  </si>
  <si>
    <t>bestuur/vrijwilligers</t>
  </si>
  <si>
    <t>kantoormiddelen</t>
  </si>
  <si>
    <t>website</t>
  </si>
  <si>
    <t>porti</t>
  </si>
  <si>
    <t>drukwerk</t>
  </si>
  <si>
    <t>contributies</t>
  </si>
  <si>
    <t>overige algemene kosten</t>
  </si>
  <si>
    <t>financiele baten</t>
  </si>
  <si>
    <t>rente</t>
  </si>
  <si>
    <t>financiele lasten</t>
  </si>
  <si>
    <t>kosten bank</t>
  </si>
  <si>
    <t>Stichting Vrienden en Beschermers van Kasteel Heeswijk</t>
  </si>
  <si>
    <t>resultaat</t>
  </si>
  <si>
    <t xml:space="preserve">afrekening </t>
  </si>
  <si>
    <t xml:space="preserve">begroting </t>
  </si>
  <si>
    <t xml:space="preserve">ANBI RSIN 804839979 </t>
  </si>
  <si>
    <t>Activa</t>
  </si>
  <si>
    <t>Passiva</t>
  </si>
  <si>
    <t>Liquide middelen</t>
  </si>
  <si>
    <t>Rabo RC</t>
  </si>
  <si>
    <t>RABO Spaar</t>
  </si>
  <si>
    <t>afrekening</t>
  </si>
  <si>
    <t>Balans per 31 december 2024</t>
  </si>
  <si>
    <t>alg. reserve</t>
  </si>
  <si>
    <t>opbrengst leien-actie 2025</t>
  </si>
  <si>
    <t>project 2025 dakrestauratie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</si>
</sst>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4" fontId="0" fillId="0" borderId="2" xfId="0" applyNumberFormat="1" applyBorder="1"/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3" xfId="0" applyNumberFormat="1" applyBorder="1"/>
    <xf numFmtId="0" fontId="0" fillId="0" borderId="2" xfId="0" applyBorder="1"/>
    <xf numFmtId="44" fontId="4" fillId="0" borderId="0" xfId="0" applyNumberFormat="1" applyFont="1"/>
    <xf numFmtId="0" fontId="5" fillId="0" borderId="0" xfId="0" applyFont="1"/>
    <xf numFmtId="0" fontId="3" fillId="0" borderId="0" xfId="0" applyFo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2</xdr:col>
      <xdr:colOff>571500</xdr:colOff>
      <xdr:row>10</xdr:row>
      <xdr:rowOff>91440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1790699" cy="2085973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44</xdr:row>
      <xdr:rowOff>6772</xdr:rowOff>
    </xdr:from>
    <xdr:to>
      <xdr:col>3</xdr:col>
      <xdr:colOff>1165860</xdr:colOff>
      <xdr:row>57</xdr:row>
      <xdr:rowOff>137695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DF34F1B-AA24-4EEF-AEC7-192F4955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035472"/>
          <a:ext cx="2240280" cy="2607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Q59"/>
  <sheetViews>
    <sheetView tabSelected="1" zoomScaleNormal="100" workbookViewId="0">
      <selection activeCell="B20" sqref="B20"/>
    </sheetView>
  </sheetViews>
  <sheetFormatPr defaultRowHeight="15" x14ac:dyDescent="0.25"/>
  <cols>
    <col min="4" max="4" width="27.140625" customWidth="1"/>
    <col min="5" max="5" width="19.42578125" style="2" customWidth="1"/>
    <col min="6" max="6" width="12.28515625" style="2" customWidth="1"/>
    <col min="7" max="7" width="12.85546875" style="2" customWidth="1"/>
    <col min="8" max="8" width="11.85546875" style="2" customWidth="1"/>
    <col min="9" max="9" width="11.140625" bestFit="1" customWidth="1"/>
    <col min="10" max="10" width="11.85546875" bestFit="1" customWidth="1"/>
    <col min="11" max="11" width="11.140625" bestFit="1" customWidth="1"/>
    <col min="12" max="12" width="11" customWidth="1"/>
    <col min="13" max="13" width="12.140625" bestFit="1" customWidth="1"/>
    <col min="14" max="14" width="11.85546875" bestFit="1" customWidth="1"/>
    <col min="15" max="15" width="11.140625" bestFit="1" customWidth="1"/>
    <col min="16" max="16" width="11.85546875" bestFit="1" customWidth="1"/>
    <col min="17" max="17" width="11.140625" bestFit="1" customWidth="1"/>
  </cols>
  <sheetData>
    <row r="1" spans="4:17" ht="18.75" x14ac:dyDescent="0.3">
      <c r="D1" s="16" t="s">
        <v>17</v>
      </c>
      <c r="E1" s="16"/>
      <c r="F1" s="16"/>
      <c r="G1" s="16"/>
      <c r="H1" s="16"/>
      <c r="I1" s="16"/>
      <c r="J1" s="16"/>
      <c r="K1" s="16"/>
    </row>
    <row r="2" spans="4:17" ht="18.75" x14ac:dyDescent="0.3">
      <c r="D2" s="7"/>
      <c r="E2" s="7"/>
      <c r="F2" s="7"/>
      <c r="G2" s="7"/>
      <c r="H2" s="7"/>
      <c r="I2" s="7"/>
      <c r="J2" s="7"/>
      <c r="K2" s="7"/>
    </row>
    <row r="3" spans="4:17" x14ac:dyDescent="0.25">
      <c r="E3" t="s">
        <v>21</v>
      </c>
    </row>
    <row r="4" spans="4:17" x14ac:dyDescent="0.25">
      <c r="E4"/>
    </row>
    <row r="5" spans="4:17" x14ac:dyDescent="0.25">
      <c r="E5" s="5" t="s">
        <v>0</v>
      </c>
      <c r="F5" s="5" t="s">
        <v>19</v>
      </c>
      <c r="G5" s="5" t="s">
        <v>20</v>
      </c>
      <c r="H5" s="5" t="s">
        <v>19</v>
      </c>
      <c r="I5" s="5" t="s">
        <v>20</v>
      </c>
      <c r="J5" s="5" t="s">
        <v>19</v>
      </c>
      <c r="K5" s="5" t="s">
        <v>20</v>
      </c>
      <c r="L5" s="5" t="s">
        <v>27</v>
      </c>
      <c r="M5" s="5" t="s">
        <v>0</v>
      </c>
      <c r="N5" s="5"/>
      <c r="O5" s="5"/>
      <c r="P5" s="5"/>
      <c r="Q5" s="5"/>
    </row>
    <row r="6" spans="4:17" x14ac:dyDescent="0.25">
      <c r="E6" s="6">
        <v>2021</v>
      </c>
      <c r="F6" s="6">
        <v>2021</v>
      </c>
      <c r="G6" s="6">
        <v>2022</v>
      </c>
      <c r="H6" s="6">
        <v>2022</v>
      </c>
      <c r="I6" s="6">
        <v>2023</v>
      </c>
      <c r="J6" s="6">
        <v>2023</v>
      </c>
      <c r="K6" s="6">
        <v>2024</v>
      </c>
      <c r="L6" s="6">
        <v>2024</v>
      </c>
      <c r="M6" s="6">
        <v>2025</v>
      </c>
      <c r="N6" s="6"/>
      <c r="O6" s="6"/>
      <c r="P6" s="6"/>
      <c r="Q6" s="6"/>
    </row>
    <row r="7" spans="4:17" x14ac:dyDescent="0.25">
      <c r="F7"/>
      <c r="G7"/>
      <c r="H7"/>
      <c r="M7" s="2"/>
      <c r="N7" s="2"/>
      <c r="O7" s="2"/>
      <c r="P7" s="2"/>
      <c r="Q7" s="2"/>
    </row>
    <row r="8" spans="4:17" x14ac:dyDescent="0.25">
      <c r="D8" s="1" t="s">
        <v>1</v>
      </c>
      <c r="F8"/>
      <c r="G8"/>
      <c r="H8"/>
      <c r="L8" s="1"/>
      <c r="M8" s="2"/>
      <c r="N8" s="2"/>
      <c r="O8" s="2"/>
      <c r="P8" s="2"/>
      <c r="Q8" s="2"/>
    </row>
    <row r="9" spans="4:17" x14ac:dyDescent="0.25">
      <c r="F9"/>
      <c r="G9"/>
      <c r="H9"/>
      <c r="M9" s="2"/>
      <c r="N9" s="2"/>
      <c r="O9" s="2"/>
      <c r="P9" s="2"/>
      <c r="Q9" s="2"/>
    </row>
    <row r="10" spans="4:17" x14ac:dyDescent="0.25">
      <c r="D10" t="s">
        <v>2</v>
      </c>
      <c r="E10" s="2">
        <v>2600</v>
      </c>
      <c r="F10" s="2">
        <v>2425</v>
      </c>
      <c r="G10" s="2">
        <v>2500</v>
      </c>
      <c r="H10" s="2">
        <v>3515</v>
      </c>
      <c r="I10" s="2">
        <v>2300</v>
      </c>
      <c r="J10" s="2">
        <v>2000</v>
      </c>
      <c r="K10" s="2">
        <v>2000</v>
      </c>
      <c r="L10" s="2">
        <v>2285</v>
      </c>
      <c r="M10" s="2">
        <v>4360</v>
      </c>
      <c r="N10" s="2"/>
      <c r="O10" s="2"/>
      <c r="P10" s="2"/>
      <c r="Q10" s="2"/>
    </row>
    <row r="11" spans="4:17" x14ac:dyDescent="0.25">
      <c r="D11" t="s">
        <v>30</v>
      </c>
      <c r="E11" s="3"/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s="14">
        <v>0</v>
      </c>
      <c r="M11" s="3">
        <v>14100</v>
      </c>
      <c r="N11" s="2"/>
      <c r="O11" s="2"/>
      <c r="P11" s="2"/>
      <c r="Q11" s="2"/>
    </row>
    <row r="12" spans="4:17" x14ac:dyDescent="0.25">
      <c r="E12" s="2">
        <f t="shared" ref="E12:G12" si="0">SUM(E10+E11)</f>
        <v>2600</v>
      </c>
      <c r="F12" s="8">
        <f t="shared" si="0"/>
        <v>2425</v>
      </c>
      <c r="G12" s="8">
        <f t="shared" si="0"/>
        <v>2500</v>
      </c>
      <c r="H12" s="8">
        <f t="shared" ref="H12:I12" si="1">SUM(H10+H11)</f>
        <v>3515</v>
      </c>
      <c r="I12" s="8">
        <f t="shared" si="1"/>
        <v>2300</v>
      </c>
      <c r="J12" s="8">
        <f t="shared" ref="J12" si="2">SUM(J10+J11)</f>
        <v>2000</v>
      </c>
      <c r="K12" s="8">
        <f>SUM(K10+K11)</f>
        <v>2000</v>
      </c>
      <c r="L12" s="2">
        <f>SUM(L10:L11)</f>
        <v>2285</v>
      </c>
      <c r="M12" s="2">
        <f>SUM(M10:M11)</f>
        <v>18460</v>
      </c>
      <c r="N12" s="2"/>
      <c r="O12" s="2"/>
      <c r="P12" s="2"/>
      <c r="Q12" s="2"/>
    </row>
    <row r="13" spans="4:17" x14ac:dyDescent="0.25">
      <c r="F13"/>
      <c r="G13"/>
      <c r="H13"/>
      <c r="M13" s="2"/>
      <c r="N13" s="2"/>
      <c r="O13" s="2"/>
      <c r="P13" s="2"/>
      <c r="Q13" s="2"/>
    </row>
    <row r="14" spans="4:17" x14ac:dyDescent="0.25">
      <c r="D14" s="1" t="s">
        <v>3</v>
      </c>
      <c r="F14"/>
      <c r="G14"/>
      <c r="H14"/>
      <c r="L14" s="1"/>
      <c r="M14" s="2"/>
      <c r="N14" s="2"/>
      <c r="O14" s="2"/>
      <c r="P14" s="2"/>
      <c r="Q14" s="2"/>
    </row>
    <row r="15" spans="4:17" x14ac:dyDescent="0.25">
      <c r="F15"/>
      <c r="G15"/>
      <c r="H15"/>
      <c r="M15" s="2"/>
      <c r="N15" s="2"/>
      <c r="O15" s="2"/>
      <c r="P15" s="2"/>
      <c r="Q15" s="2"/>
    </row>
    <row r="16" spans="4:17" x14ac:dyDescent="0.25">
      <c r="D16" t="s">
        <v>4</v>
      </c>
      <c r="E16" s="2">
        <v>-2080</v>
      </c>
      <c r="F16" s="2">
        <v>-2000</v>
      </c>
      <c r="G16" s="2">
        <v>-2100</v>
      </c>
      <c r="H16" s="2">
        <v>-2875</v>
      </c>
      <c r="I16" s="2">
        <v>-2000</v>
      </c>
      <c r="J16" s="2">
        <v>-2100</v>
      </c>
      <c r="K16" s="2">
        <v>-1600</v>
      </c>
      <c r="L16" s="2">
        <v>-2000</v>
      </c>
      <c r="M16" s="2">
        <v>-4700</v>
      </c>
      <c r="N16" s="2"/>
      <c r="O16" s="2"/>
      <c r="P16" s="2"/>
      <c r="Q16" s="2"/>
    </row>
    <row r="17" spans="4:17" x14ac:dyDescent="0.25">
      <c r="D17" t="s">
        <v>31</v>
      </c>
      <c r="F17"/>
      <c r="G17"/>
      <c r="H17"/>
      <c r="M17" s="2">
        <v>-12600</v>
      </c>
      <c r="N17" s="2"/>
      <c r="O17" s="2"/>
      <c r="P17" s="2"/>
      <c r="Q17" s="2"/>
    </row>
    <row r="18" spans="4:17" x14ac:dyDescent="0.25">
      <c r="D18" t="s">
        <v>5</v>
      </c>
      <c r="E18" s="2">
        <v>-150</v>
      </c>
      <c r="F18" s="2">
        <v>-45</v>
      </c>
      <c r="G18" s="2">
        <v>-150</v>
      </c>
      <c r="H18" s="2">
        <v>-205</v>
      </c>
      <c r="I18" s="2">
        <v>-250</v>
      </c>
      <c r="J18" s="2">
        <v>0</v>
      </c>
      <c r="K18" s="2">
        <v>-250</v>
      </c>
      <c r="L18" s="2">
        <v>0</v>
      </c>
      <c r="M18" s="2"/>
      <c r="N18" s="2"/>
      <c r="O18" s="2"/>
      <c r="P18" s="2"/>
      <c r="Q18" s="2"/>
    </row>
    <row r="19" spans="4:17" x14ac:dyDescent="0.25">
      <c r="D19" t="s">
        <v>6</v>
      </c>
      <c r="F19"/>
      <c r="G19"/>
      <c r="H19"/>
      <c r="M19" s="2"/>
      <c r="N19" s="2"/>
      <c r="O19" s="2"/>
      <c r="P19" s="2"/>
      <c r="Q19" s="2"/>
    </row>
    <row r="20" spans="4:17" x14ac:dyDescent="0.25">
      <c r="D20" t="s">
        <v>7</v>
      </c>
      <c r="F20"/>
      <c r="G20"/>
      <c r="H20"/>
      <c r="M20" s="2"/>
      <c r="N20" s="2"/>
      <c r="O20" s="2"/>
      <c r="P20" s="2"/>
      <c r="Q20" s="2"/>
    </row>
    <row r="21" spans="4:17" x14ac:dyDescent="0.25">
      <c r="D21" t="s">
        <v>8</v>
      </c>
      <c r="F21"/>
      <c r="G21"/>
      <c r="H21"/>
      <c r="M21" s="2"/>
      <c r="N21" s="2"/>
      <c r="O21" s="2"/>
      <c r="P21" s="2"/>
      <c r="Q21" s="2"/>
    </row>
    <row r="22" spans="4:17" x14ac:dyDescent="0.25">
      <c r="D22" t="s">
        <v>9</v>
      </c>
      <c r="F22"/>
      <c r="G22"/>
      <c r="H22"/>
      <c r="M22" s="2"/>
      <c r="N22" s="2"/>
      <c r="O22" s="2"/>
      <c r="P22" s="2"/>
      <c r="Q22" s="2"/>
    </row>
    <row r="23" spans="4:17" x14ac:dyDescent="0.25">
      <c r="D23" t="s">
        <v>10</v>
      </c>
      <c r="F23"/>
      <c r="G23"/>
      <c r="H23"/>
      <c r="M23" s="2"/>
      <c r="N23" s="2"/>
      <c r="O23" s="2"/>
      <c r="P23" s="2"/>
      <c r="Q23" s="2"/>
    </row>
    <row r="24" spans="4:17" x14ac:dyDescent="0.25">
      <c r="D24" t="s">
        <v>11</v>
      </c>
      <c r="F24"/>
      <c r="G24"/>
      <c r="H24"/>
      <c r="M24" s="2"/>
      <c r="N24" s="2"/>
      <c r="O24" s="2"/>
      <c r="P24" s="2"/>
      <c r="Q24" s="2"/>
    </row>
    <row r="25" spans="4:17" x14ac:dyDescent="0.25">
      <c r="D25" t="s">
        <v>12</v>
      </c>
      <c r="E25" s="3"/>
      <c r="F25"/>
      <c r="G25"/>
      <c r="H25"/>
      <c r="J25" s="2">
        <v>-59</v>
      </c>
      <c r="L25" s="14"/>
      <c r="M25" s="3"/>
      <c r="N25" s="2"/>
      <c r="O25" s="2"/>
      <c r="P25" s="2"/>
      <c r="Q25" s="2"/>
    </row>
    <row r="26" spans="4:17" x14ac:dyDescent="0.25">
      <c r="E26" s="2">
        <f t="shared" ref="E26:I26" si="3">SUM(E18:E25)</f>
        <v>-150</v>
      </c>
      <c r="F26" s="8">
        <f t="shared" si="3"/>
        <v>-45</v>
      </c>
      <c r="G26" s="8">
        <f t="shared" si="3"/>
        <v>-150</v>
      </c>
      <c r="H26" s="8">
        <f t="shared" si="3"/>
        <v>-205</v>
      </c>
      <c r="I26" s="8">
        <f t="shared" si="3"/>
        <v>-250</v>
      </c>
      <c r="J26" s="8">
        <f t="shared" ref="J26:K26" si="4">SUM(J18:J25)</f>
        <v>-59</v>
      </c>
      <c r="K26" s="8">
        <f t="shared" si="4"/>
        <v>-250</v>
      </c>
      <c r="L26" s="2">
        <v>0</v>
      </c>
      <c r="M26" s="2"/>
      <c r="N26" s="2"/>
      <c r="O26" s="2"/>
      <c r="P26" s="2"/>
      <c r="Q26" s="2"/>
    </row>
    <row r="27" spans="4:17" x14ac:dyDescent="0.25">
      <c r="D27" s="1" t="s">
        <v>13</v>
      </c>
      <c r="F27"/>
      <c r="G27"/>
      <c r="H27"/>
      <c r="L27" s="1"/>
      <c r="M27" s="2"/>
      <c r="N27" s="2"/>
      <c r="O27" s="2"/>
      <c r="P27" s="2"/>
      <c r="Q27" s="2"/>
    </row>
    <row r="28" spans="4:17" x14ac:dyDescent="0.25">
      <c r="F28"/>
      <c r="G28"/>
      <c r="H28"/>
      <c r="M28" s="2"/>
      <c r="N28" s="2"/>
      <c r="O28" s="2"/>
      <c r="P28" s="2"/>
      <c r="Q28" s="2"/>
    </row>
    <row r="29" spans="4:17" x14ac:dyDescent="0.25">
      <c r="D29" t="s">
        <v>14</v>
      </c>
      <c r="E29" s="2">
        <v>0.05</v>
      </c>
      <c r="F29" s="2">
        <v>0.05</v>
      </c>
      <c r="G29" s="2">
        <v>0</v>
      </c>
      <c r="H29" s="2">
        <v>0.05</v>
      </c>
      <c r="I29" s="2">
        <v>0</v>
      </c>
      <c r="J29" s="2">
        <v>0.15</v>
      </c>
      <c r="K29" s="2">
        <v>25</v>
      </c>
      <c r="L29" s="2">
        <v>0</v>
      </c>
      <c r="M29" s="2"/>
      <c r="N29" s="2"/>
      <c r="O29" s="2"/>
      <c r="P29" s="2"/>
      <c r="Q29" s="2"/>
    </row>
    <row r="30" spans="4:17" x14ac:dyDescent="0.25">
      <c r="F30"/>
      <c r="G30"/>
      <c r="H30"/>
      <c r="M30" s="2"/>
      <c r="N30" s="2"/>
      <c r="O30" s="2"/>
      <c r="P30" s="2"/>
      <c r="Q30" s="2"/>
    </row>
    <row r="31" spans="4:17" x14ac:dyDescent="0.25">
      <c r="D31" s="1" t="s">
        <v>15</v>
      </c>
      <c r="F31"/>
      <c r="G31"/>
      <c r="H31"/>
      <c r="L31" s="1"/>
      <c r="M31" s="2"/>
      <c r="N31" s="2"/>
      <c r="O31" s="2"/>
      <c r="P31" s="2"/>
      <c r="Q31" s="2"/>
    </row>
    <row r="32" spans="4:17" x14ac:dyDescent="0.25">
      <c r="F32"/>
      <c r="G32"/>
      <c r="H32"/>
      <c r="M32" s="2"/>
      <c r="N32" s="2"/>
      <c r="O32" s="2"/>
      <c r="P32" s="2"/>
      <c r="Q32" s="2"/>
    </row>
    <row r="33" spans="4:17" x14ac:dyDescent="0.25">
      <c r="D33" t="s">
        <v>16</v>
      </c>
      <c r="E33" s="2">
        <v>-185</v>
      </c>
      <c r="F33" s="10">
        <v>-184.9</v>
      </c>
      <c r="G33" s="2">
        <v>-200</v>
      </c>
      <c r="H33" s="10">
        <v>-193.65</v>
      </c>
      <c r="I33" s="2">
        <v>-200</v>
      </c>
      <c r="J33" s="10">
        <v>-250.19</v>
      </c>
      <c r="K33" s="2">
        <v>-280</v>
      </c>
      <c r="L33" s="10">
        <v>-249.86</v>
      </c>
      <c r="M33" s="2">
        <v>-300</v>
      </c>
      <c r="N33" s="2"/>
      <c r="O33" s="2"/>
      <c r="P33" s="2"/>
      <c r="Q33" s="2"/>
    </row>
    <row r="34" spans="4:17" ht="15.75" thickBot="1" x14ac:dyDescent="0.3">
      <c r="E34" s="4"/>
      <c r="F34" s="9"/>
      <c r="G34" s="9"/>
      <c r="H34" s="9"/>
      <c r="I34" s="9"/>
      <c r="J34" s="9"/>
      <c r="K34" s="9"/>
      <c r="L34" s="15"/>
      <c r="M34" s="4"/>
      <c r="N34" s="2"/>
      <c r="O34" s="2"/>
      <c r="P34" s="2"/>
      <c r="Q34" s="2"/>
    </row>
    <row r="35" spans="4:17" x14ac:dyDescent="0.25">
      <c r="D35" t="s">
        <v>18</v>
      </c>
      <c r="E35" s="2">
        <f>SUM(E12+E16+E26+E29+E33)</f>
        <v>185.05</v>
      </c>
      <c r="F35" s="2">
        <f t="shared" ref="F35:I35" si="5">SUM(F12+F16+F26+F29+F33)</f>
        <v>195.15</v>
      </c>
      <c r="G35" s="2">
        <f t="shared" si="5"/>
        <v>50</v>
      </c>
      <c r="H35" s="2">
        <f t="shared" si="5"/>
        <v>241.4</v>
      </c>
      <c r="I35" s="2">
        <f t="shared" si="5"/>
        <v>-150</v>
      </c>
      <c r="J35" s="2">
        <f>SUM(J12+J16+J26+J29+J33)</f>
        <v>-409.03999999999996</v>
      </c>
      <c r="K35" s="2">
        <f t="shared" ref="K35" si="6">SUM(K12+K16+K26+K29+K33)</f>
        <v>-105</v>
      </c>
      <c r="L35" s="2">
        <f>SUM(L12:L34)</f>
        <v>35.139999999999986</v>
      </c>
      <c r="M35" s="2">
        <f>SUM(M12:M34)</f>
        <v>860</v>
      </c>
      <c r="N35" s="2"/>
      <c r="O35" s="2"/>
      <c r="P35" s="2"/>
      <c r="Q35" s="2"/>
    </row>
    <row r="41" spans="4:17" ht="21" x14ac:dyDescent="0.35">
      <c r="E41"/>
      <c r="F41"/>
      <c r="G41" s="11" t="s">
        <v>17</v>
      </c>
      <c r="K41" s="2"/>
    </row>
    <row r="42" spans="4:17" x14ac:dyDescent="0.25">
      <c r="E42"/>
      <c r="F42"/>
      <c r="G42"/>
      <c r="K42" s="2"/>
    </row>
    <row r="43" spans="4:17" x14ac:dyDescent="0.25">
      <c r="E43"/>
      <c r="F43"/>
      <c r="G43" t="s">
        <v>21</v>
      </c>
      <c r="K43" s="2"/>
    </row>
    <row r="44" spans="4:17" x14ac:dyDescent="0.25">
      <c r="E44"/>
      <c r="F44"/>
      <c r="G44"/>
      <c r="K44" s="2"/>
    </row>
    <row r="45" spans="4:17" ht="18.75" x14ac:dyDescent="0.3">
      <c r="E45"/>
      <c r="F45"/>
      <c r="G45" s="12" t="s">
        <v>28</v>
      </c>
      <c r="K45" s="2"/>
    </row>
    <row r="46" spans="4:17" x14ac:dyDescent="0.25">
      <c r="E46"/>
      <c r="F46"/>
      <c r="G46"/>
      <c r="K46" s="2"/>
    </row>
    <row r="47" spans="4:17" x14ac:dyDescent="0.25">
      <c r="E47"/>
      <c r="F47"/>
      <c r="G47"/>
      <c r="K47" s="2"/>
    </row>
    <row r="48" spans="4:17" x14ac:dyDescent="0.25">
      <c r="E48"/>
      <c r="F48"/>
      <c r="G48" s="13" t="s">
        <v>22</v>
      </c>
      <c r="J48" s="13" t="s">
        <v>23</v>
      </c>
      <c r="K48" s="2"/>
    </row>
    <row r="49" spans="5:11" x14ac:dyDescent="0.25">
      <c r="E49"/>
      <c r="F49"/>
      <c r="G49"/>
      <c r="K49" s="2"/>
    </row>
    <row r="50" spans="5:11" x14ac:dyDescent="0.25">
      <c r="E50"/>
      <c r="F50"/>
      <c r="G50" t="s">
        <v>24</v>
      </c>
      <c r="K50" s="2"/>
    </row>
    <row r="51" spans="5:11" x14ac:dyDescent="0.25">
      <c r="E51"/>
      <c r="F51"/>
      <c r="G51"/>
      <c r="K51" s="2"/>
    </row>
    <row r="52" spans="5:11" x14ac:dyDescent="0.25">
      <c r="E52"/>
      <c r="F52"/>
      <c r="G52" t="s">
        <v>25</v>
      </c>
      <c r="H52" s="2">
        <v>339.73</v>
      </c>
      <c r="K52" s="2"/>
    </row>
    <row r="53" spans="5:11" x14ac:dyDescent="0.25">
      <c r="E53"/>
      <c r="F53"/>
      <c r="G53" t="s">
        <v>26</v>
      </c>
      <c r="H53" s="2">
        <v>1016.45</v>
      </c>
      <c r="K53" s="2"/>
    </row>
    <row r="54" spans="5:11" x14ac:dyDescent="0.25">
      <c r="E54"/>
      <c r="F54"/>
      <c r="G54"/>
      <c r="K54" s="2"/>
    </row>
    <row r="55" spans="5:11" x14ac:dyDescent="0.25">
      <c r="E55"/>
      <c r="F55"/>
      <c r="G55"/>
      <c r="K55" s="2"/>
    </row>
    <row r="56" spans="5:11" x14ac:dyDescent="0.25">
      <c r="E56"/>
      <c r="F56"/>
      <c r="G56"/>
      <c r="J56" t="s">
        <v>29</v>
      </c>
      <c r="K56" s="2">
        <f>H58-K52-K53</f>
        <v>1356.18</v>
      </c>
    </row>
    <row r="57" spans="5:11" ht="15.75" thickBot="1" x14ac:dyDescent="0.3">
      <c r="E57"/>
      <c r="F57"/>
      <c r="G57"/>
      <c r="H57" s="4"/>
      <c r="K57" s="4"/>
    </row>
    <row r="58" spans="5:11" x14ac:dyDescent="0.25">
      <c r="E58"/>
      <c r="F58"/>
      <c r="G58"/>
      <c r="H58" s="2">
        <f>SUM(H52:H57)</f>
        <v>1356.18</v>
      </c>
      <c r="K58" s="2">
        <f>SUM(K52:K57)</f>
        <v>1356.18</v>
      </c>
    </row>
    <row r="59" spans="5:11" x14ac:dyDescent="0.25">
      <c r="E59"/>
      <c r="F59"/>
      <c r="G59"/>
      <c r="K59" s="2"/>
    </row>
  </sheetData>
  <mergeCells count="1">
    <mergeCell ref="D1:K1"/>
  </mergeCells>
  <pageMargins left="0.7" right="0.7" top="0.75" bottom="0.75" header="0.3" footer="0.3"/>
  <pageSetup paperSize="9" scale="78" fitToHeight="0" orientation="landscape" horizontalDpi="4294967293" verticalDpi="4294967293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Vlucht</dc:creator>
  <cp:lastModifiedBy>Maikel Jansen | Kasteel Heeswijk</cp:lastModifiedBy>
  <cp:lastPrinted>2025-04-15T09:15:31Z</cp:lastPrinted>
  <dcterms:created xsi:type="dcterms:W3CDTF">2014-11-17T09:28:48Z</dcterms:created>
  <dcterms:modified xsi:type="dcterms:W3CDTF">2025-07-06T13:16:31Z</dcterms:modified>
</cp:coreProperties>
</file>